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theme/theme1.xml" ContentType="application/vnd.openxmlformats-officedocument.theme+xml"/>
  <Override PartName="/xl/worksheets/sheet2.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embeddings/oleObject1.bin" ContentType="application/vnd.openxmlformats-officedocument.oleObject"/>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m031119\Documents\R19A\"/>
    </mc:Choice>
  </mc:AlternateContent>
  <bookViews>
    <workbookView xWindow="120" yWindow="96" windowWidth="19032" windowHeight="8448"/>
  </bookViews>
  <sheets>
    <sheet name="Chloride Diffusion Coefficient" sheetId="2" r:id="rId1"/>
    <sheet name="Sheet3" sheetId="3" r:id="rId2"/>
  </sheets>
  <definedNames>
    <definedName name="solver_adj" localSheetId="0" hidden="1">'Chloride Diffusion Coefficient'!$D$23:$D$24</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'Chloride Diffusion Coefficient'!#REF!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2</definedName>
    <definedName name="solver_val" localSheetId="0" hidden="1">0</definedName>
  </definedNames>
  <calcPr calcId="152511"/>
</workbook>
</file>

<file path=xl/calcChain.xml><?xml version="1.0" encoding="utf-8"?>
<calcChain xmlns="http://schemas.openxmlformats.org/spreadsheetml/2006/main">
  <c r="E18" i="2" l="1"/>
  <c r="E19" i="2" s="1"/>
  <c r="F18" i="2"/>
  <c r="F19" i="2" s="1"/>
  <c r="G18" i="2"/>
  <c r="G19" i="2" s="1"/>
  <c r="H18" i="2"/>
  <c r="H19" i="2" s="1"/>
  <c r="I18" i="2"/>
  <c r="I19" i="2" s="1"/>
  <c r="J18" i="2"/>
  <c r="J19" i="2" s="1"/>
  <c r="K18" i="2"/>
  <c r="K19" i="2" s="1"/>
  <c r="L18" i="2"/>
  <c r="L19" i="2" s="1"/>
  <c r="M18" i="2"/>
  <c r="M19" i="2" s="1"/>
  <c r="N18" i="2"/>
  <c r="N19" i="2" s="1"/>
  <c r="O18" i="2"/>
  <c r="O19" i="2" s="1"/>
  <c r="P18" i="2"/>
  <c r="P19" i="2" s="1"/>
  <c r="D18" i="2"/>
  <c r="Q19" i="2" l="1"/>
</calcChain>
</file>

<file path=xl/sharedStrings.xml><?xml version="1.0" encoding="utf-8"?>
<sst xmlns="http://schemas.openxmlformats.org/spreadsheetml/2006/main" count="31" uniqueCount="28">
  <si>
    <r>
      <t>∑ (C</t>
    </r>
    <r>
      <rPr>
        <vertAlign val="subscript"/>
        <sz val="11"/>
        <color theme="1"/>
        <rFont val="Calibri"/>
        <family val="2"/>
      </rPr>
      <t>m</t>
    </r>
    <r>
      <rPr>
        <sz val="11"/>
        <color theme="1"/>
        <rFont val="Calibri"/>
        <family val="2"/>
      </rPr>
      <t>-C</t>
    </r>
    <r>
      <rPr>
        <vertAlign val="subscript"/>
        <sz val="11"/>
        <color theme="1"/>
        <rFont val="Calibri"/>
        <family val="2"/>
      </rPr>
      <t>s</t>
    </r>
    <r>
      <rPr>
        <sz val="11"/>
        <color theme="1"/>
        <rFont val="Calibri"/>
        <family val="2"/>
      </rPr>
      <t>)</t>
    </r>
    <r>
      <rPr>
        <vertAlign val="superscript"/>
        <sz val="11"/>
        <color theme="1"/>
        <rFont val="Calibri"/>
        <family val="2"/>
      </rPr>
      <t xml:space="preserve">2 </t>
    </r>
  </si>
  <si>
    <t>[mass %]</t>
  </si>
  <si>
    <t>Chloride content at exposed face</t>
  </si>
  <si>
    <t>Apparent coefficient of chloride diffusion</t>
  </si>
  <si>
    <t>[yr]</t>
  </si>
  <si>
    <t>t</t>
  </si>
  <si>
    <t>Exposure time</t>
  </si>
  <si>
    <r>
      <t>[mm</t>
    </r>
    <r>
      <rPr>
        <vertAlign val="superscript"/>
        <sz val="11"/>
        <color theme="1"/>
        <rFont val="Calibri"/>
        <family val="2"/>
        <scheme val="minor"/>
      </rPr>
      <t>2</t>
    </r>
    <r>
      <rPr>
        <sz val="11"/>
        <color theme="1"/>
        <rFont val="Calibri"/>
        <family val="2"/>
        <scheme val="minor"/>
      </rPr>
      <t>/yr]</t>
    </r>
  </si>
  <si>
    <r>
      <t>D</t>
    </r>
    <r>
      <rPr>
        <vertAlign val="subscript"/>
        <sz val="11"/>
        <color theme="1"/>
        <rFont val="Calibri"/>
        <family val="2"/>
        <scheme val="minor"/>
      </rPr>
      <t>app,C</t>
    </r>
  </si>
  <si>
    <r>
      <t>C</t>
    </r>
    <r>
      <rPr>
        <vertAlign val="subscript"/>
        <sz val="11"/>
        <color theme="1"/>
        <rFont val="Calibri"/>
        <family val="2"/>
        <scheme val="minor"/>
      </rPr>
      <t>s</t>
    </r>
  </si>
  <si>
    <r>
      <t>C</t>
    </r>
    <r>
      <rPr>
        <vertAlign val="subscript"/>
        <sz val="11"/>
        <color theme="1"/>
        <rFont val="Calibri"/>
        <family val="2"/>
        <scheme val="minor"/>
      </rPr>
      <t>o</t>
    </r>
  </si>
  <si>
    <t>Initial chloride content (measured)</t>
  </si>
  <si>
    <r>
      <t>C</t>
    </r>
    <r>
      <rPr>
        <vertAlign val="subscript"/>
        <sz val="11"/>
        <color theme="1"/>
        <rFont val="Calibri"/>
        <family val="2"/>
        <scheme val="minor"/>
      </rPr>
      <t>m</t>
    </r>
  </si>
  <si>
    <r>
      <t>C</t>
    </r>
    <r>
      <rPr>
        <vertAlign val="subscript"/>
        <sz val="11"/>
        <color theme="1"/>
        <rFont val="Calibri"/>
        <family val="2"/>
        <scheme val="minor"/>
      </rPr>
      <t>c</t>
    </r>
  </si>
  <si>
    <t>d</t>
  </si>
  <si>
    <t>depth from surface</t>
  </si>
  <si>
    <t>[mm]</t>
  </si>
  <si>
    <t>Test Values</t>
  </si>
  <si>
    <r>
      <t>Fit Data to C</t>
    </r>
    <r>
      <rPr>
        <vertAlign val="subscript"/>
        <sz val="11"/>
        <color theme="1"/>
        <rFont val="Calibri"/>
        <family val="2"/>
        <scheme val="minor"/>
      </rPr>
      <t>s</t>
    </r>
    <r>
      <rPr>
        <sz val="11"/>
        <color theme="1"/>
        <rFont val="Calibri"/>
        <family val="2"/>
        <scheme val="minor"/>
      </rPr>
      <t>, D</t>
    </r>
    <r>
      <rPr>
        <vertAlign val="subscript"/>
        <sz val="11"/>
        <color theme="1"/>
        <rFont val="Calibri"/>
        <family val="2"/>
        <scheme val="minor"/>
      </rPr>
      <t>app,C</t>
    </r>
  </si>
  <si>
    <t>Apparent Chloride Diffusion Coefficient</t>
  </si>
  <si>
    <t>Test Method</t>
  </si>
  <si>
    <t>Nordtest NT Build 443</t>
  </si>
  <si>
    <t>Test Sample ID #</t>
  </si>
  <si>
    <t>P4Col-1</t>
  </si>
  <si>
    <r>
      <t>(C</t>
    </r>
    <r>
      <rPr>
        <vertAlign val="subscript"/>
        <sz val="11"/>
        <color theme="1"/>
        <rFont val="Calibri"/>
        <family val="2"/>
        <scheme val="minor"/>
      </rPr>
      <t>m</t>
    </r>
    <r>
      <rPr>
        <sz val="11"/>
        <color theme="1"/>
        <rFont val="Calibri"/>
        <family val="2"/>
        <scheme val="minor"/>
      </rPr>
      <t xml:space="preserve"> - C</t>
    </r>
    <r>
      <rPr>
        <vertAlign val="subscript"/>
        <sz val="11"/>
        <color theme="1"/>
        <rFont val="Calibri"/>
        <family val="2"/>
        <scheme val="minor"/>
      </rPr>
      <t>s</t>
    </r>
    <r>
      <rPr>
        <sz val="11"/>
        <color theme="1"/>
        <rFont val="Calibri"/>
        <family val="2"/>
        <scheme val="minor"/>
      </rPr>
      <t>)</t>
    </r>
    <r>
      <rPr>
        <vertAlign val="superscript"/>
        <sz val="11"/>
        <color theme="1"/>
        <rFont val="Calibri"/>
        <family val="2"/>
        <scheme val="minor"/>
      </rPr>
      <t>2</t>
    </r>
  </si>
  <si>
    <t>Sum of least squares</t>
  </si>
  <si>
    <t>Date:</t>
  </si>
  <si>
    <t>This tool has been developed to interpret test results from profile samples taken on concrete exposed to chlorides. The method is detailed in ASTM C1556, "Determining the Apparent Chloride Diffusion Coefficient of Cementitious Mixtures by Bulk Diffusion". The primary results obtained from the analysis are the apparent chloride diffusion coefficient,  the chloride content at the exposed face, and the initial chloride content of the concrete specimen. Specimens are sampled and tested using ASTM C1543, "Determining the Penetration of Chloride Ion Into Concrete by Ponding" (also known as the Salt Ponding Test), and ASTM C1152, "Acid Soluble Chloride in Mortar and Concrete." Alternatively, Nordtest NT Build 443, "Accelerated Chloride Penetration" (also known as the Bulk Diffusion Test), and Nordtest NT Build 208, "Chloride Content by Volhard Titration," can be substituted for the ASTM tests. This tool is most valuable for determining chloride profiles of concrete at various ages and times of exposures.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</si>
</sst>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7" x14ac:knownFonts="1">
    <font>
      <sz val="11"/>
      <color theme="1"/>
      <name val="Calibri"/>
      <family val="2"/>
      <scheme val="minor"/>
    </font>
    <font>
      <sz val="11"/>
      <color theme="1"/>
      <name val="Calibri"/>
      <family val="2"/>
    </font>
    <font>
      <vertAlign val="superscript"/>
      <sz val="11"/>
      <color theme="1"/>
      <name val="Calibri"/>
      <family val="2"/>
      <scheme val="minor"/>
    </font>
    <font>
      <vertAlign val="subscript"/>
      <sz val="11"/>
      <color theme="1"/>
      <name val="Calibri"/>
      <family val="2"/>
      <scheme val="minor"/>
    </font>
    <font>
      <vertAlign val="subscript"/>
      <sz val="11"/>
      <color theme="1"/>
      <name val="Calibri"/>
      <family val="2"/>
    </font>
    <font>
      <vertAlign val="superscript"/>
      <sz val="11"/>
      <color theme="1"/>
      <name val="Calibri"/>
      <family val="2"/>
    </font>
    <font>
      <b/>
      <sz val="16"/>
      <color theme="1"/>
      <name val="Calibri"/>
      <family val="2"/>
      <scheme val="minor"/>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42">
    <xf numFmtId="0" fontId="0" fillId="0" borderId="0" xfId="0"/>
    <xf numFmtId="0" fontId="0" fillId="0" borderId="0" xfId="0" applyAlignment="1">
      <alignment horizontal="center"/>
    </xf>
    <xf numFmtId="0" fontId="0" fillId="0" borderId="1" xfId="0" applyBorder="1"/>
    <xf numFmtId="0" fontId="0" fillId="0" borderId="5" xfId="0" applyBorder="1"/>
    <xf numFmtId="0" fontId="0" fillId="0" borderId="6" xfId="0" applyBorder="1"/>
    <xf numFmtId="0" fontId="0" fillId="0" borderId="7" xfId="0" applyBorder="1"/>
    <xf numFmtId="0" fontId="0" fillId="0" borderId="2" xfId="0" applyBorder="1"/>
    <xf numFmtId="0" fontId="0" fillId="0" borderId="4" xfId="0" applyBorder="1"/>
    <xf numFmtId="0" fontId="0" fillId="0" borderId="13" xfId="0" applyBorder="1"/>
    <xf numFmtId="0" fontId="0" fillId="0" borderId="0" xfId="0" applyAlignment="1">
      <alignment horizontal="left"/>
    </xf>
    <xf numFmtId="0" fontId="0" fillId="0" borderId="0" xfId="0" applyAlignment="1">
      <alignment horizontal="center" wrapText="1"/>
    </xf>
    <xf numFmtId="0" fontId="0" fillId="0" borderId="0" xfId="0" applyAlignment="1">
      <alignment horizontal="left" wrapText="1"/>
    </xf>
    <xf numFmtId="164" fontId="0" fillId="2" borderId="1" xfId="0" applyNumberFormat="1" applyFill="1" applyBorder="1" applyAlignment="1">
      <alignment horizontal="center"/>
    </xf>
    <xf numFmtId="164" fontId="0" fillId="0" borderId="1" xfId="0" applyNumberFormat="1" applyBorder="1" applyAlignment="1">
      <alignment horizontal="center"/>
    </xf>
    <xf numFmtId="0" fontId="0" fillId="0" borderId="3" xfId="0" applyBorder="1"/>
    <xf numFmtId="0" fontId="0" fillId="0" borderId="3" xfId="0" applyBorder="1" applyAlignment="1">
      <alignment horizontal="center"/>
    </xf>
    <xf numFmtId="0" fontId="0" fillId="0" borderId="8" xfId="0" applyBorder="1"/>
    <xf numFmtId="0" fontId="0" fillId="0" borderId="15" xfId="0" applyBorder="1"/>
    <xf numFmtId="0" fontId="0" fillId="0" borderId="16" xfId="0" applyBorder="1"/>
    <xf numFmtId="11" fontId="0" fillId="0" borderId="16" xfId="0" applyNumberFormat="1" applyBorder="1"/>
    <xf numFmtId="0" fontId="0" fillId="0" borderId="1" xfId="0" applyBorder="1" applyAlignment="1">
      <alignment wrapText="1"/>
    </xf>
    <xf numFmtId="0" fontId="0" fillId="0" borderId="3" xfId="0" applyBorder="1" applyAlignment="1">
      <alignment wrapText="1"/>
    </xf>
    <xf numFmtId="0" fontId="0" fillId="0" borderId="8" xfId="0" applyBorder="1" applyAlignment="1">
      <alignment wrapText="1"/>
    </xf>
    <xf numFmtId="164" fontId="0" fillId="3" borderId="6" xfId="0" applyNumberFormat="1" applyFill="1" applyBorder="1" applyAlignment="1">
      <alignment horizontal="center"/>
    </xf>
    <xf numFmtId="0" fontId="0" fillId="0" borderId="0" xfId="0" applyAlignment="1">
      <alignment horizontal="right"/>
    </xf>
    <xf numFmtId="15" fontId="0" fillId="0" borderId="0" xfId="0" applyNumberFormat="1" applyAlignment="1">
      <alignment horizontal="left"/>
    </xf>
    <xf numFmtId="11" fontId="0" fillId="0" borderId="8" xfId="0" applyNumberFormat="1" applyBorder="1" applyAlignment="1">
      <alignment horizontal="center"/>
    </xf>
    <xf numFmtId="11" fontId="0" fillId="0" borderId="9" xfId="0" applyNumberFormat="1" applyBorder="1" applyAlignment="1">
      <alignment horizontal="center"/>
    </xf>
    <xf numFmtId="0" fontId="0" fillId="0" borderId="17" xfId="0" applyBorder="1"/>
    <xf numFmtId="164" fontId="0" fillId="3" borderId="9" xfId="0" applyNumberFormat="1" applyFill="1" applyBorder="1" applyAlignment="1">
      <alignment horizontal="center"/>
    </xf>
    <xf numFmtId="0" fontId="0" fillId="0" borderId="10" xfId="0" applyBorder="1"/>
    <xf numFmtId="0" fontId="0" fillId="0" borderId="11" xfId="0" applyBorder="1" applyAlignment="1">
      <alignment wrapText="1"/>
    </xf>
    <xf numFmtId="0" fontId="0" fillId="0" borderId="11" xfId="0" applyBorder="1"/>
    <xf numFmtId="164" fontId="0" fillId="2" borderId="12" xfId="0" applyNumberFormat="1" applyFill="1" applyBorder="1" applyAlignment="1">
      <alignment horizontal="center"/>
    </xf>
    <xf numFmtId="164" fontId="0" fillId="0" borderId="14" xfId="0" applyNumberFormat="1" applyBorder="1" applyAlignment="1">
      <alignment horizontal="center"/>
    </xf>
    <xf numFmtId="0" fontId="0" fillId="2" borderId="4" xfId="0" applyFill="1" applyBorder="1" applyAlignment="1">
      <alignment horizontal="center"/>
    </xf>
    <xf numFmtId="0" fontId="6" fillId="0" borderId="0" xfId="0" applyFont="1" applyAlignment="1">
      <alignment horizontal="center"/>
    </xf>
    <xf numFmtId="0" fontId="0" fillId="0" borderId="0" xfId="0" applyAlignment="1">
      <alignment wrapText="1"/>
    </xf>
    <xf numFmtId="0" fontId="6" fillId="0" borderId="0" xfId="0" applyFont="1" applyAlignment="1">
      <alignment horizontal="center"/>
    </xf>
    <xf numFmtId="0" fontId="0" fillId="0" borderId="0" xfId="0" applyFont="1" applyAlignment="1">
      <alignment horizontal="left" wrapText="1"/>
    </xf>
    <xf numFmtId="0" fontId="0" fillId="0" borderId="0" xfId="0" applyAlignment="1">
      <alignment wrapText="1"/>
    </xf>
    <xf numFmtId="0" fontId="0" fillId="0" borderId="0" xfId="0"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Chloride</a:t>
            </a:r>
            <a:r>
              <a:rPr lang="en-US" baseline="0"/>
              <a:t> Profile Fit Using</a:t>
            </a:r>
            <a:endParaRPr lang="en-US"/>
          </a:p>
        </c:rich>
      </c:tx>
      <c:layout/>
      <c:overlay val="1"/>
    </c:title>
    <c:autoTitleDeleted val="0"/>
    <c:plotArea>
      <c:layout/>
      <c:scatterChart>
        <c:scatterStyle val="smoothMarker"/>
        <c:varyColors val="0"/>
        <c:ser>
          <c:idx val="0"/>
          <c:order val="0"/>
          <c:tx>
            <c:strRef>
              <c:f>'Chloride Diffusion Coefficient'!$B$17</c:f>
              <c:strCache>
                <c:ptCount val="1"/>
                <c:pt idx="0">
                  <c:v>Test Values</c:v>
                </c:pt>
              </c:strCache>
            </c:strRef>
          </c:tx>
          <c:spPr>
            <a:ln>
              <a:noFill/>
            </a:ln>
          </c:spPr>
          <c:xVal>
            <c:numRef>
              <c:f>'Chloride Diffusion Coefficient'!$D$16:$P$16</c:f>
              <c:numCache>
                <c:formatCode>General</c:formatCode>
                <c:ptCount val="13"/>
                <c:pt idx="0">
                  <c:v>1</c:v>
                </c:pt>
                <c:pt idx="1">
                  <c:v>2</c:v>
                </c:pt>
                <c:pt idx="2">
                  <c:v>3</c:v>
                </c:pt>
                <c:pt idx="3">
                  <c:v>4</c:v>
                </c:pt>
                <c:pt idx="4">
                  <c:v>5</c:v>
                </c:pt>
                <c:pt idx="5">
                  <c:v>6</c:v>
                </c:pt>
                <c:pt idx="6">
                  <c:v>7</c:v>
                </c:pt>
                <c:pt idx="7">
                  <c:v>8</c:v>
                </c:pt>
                <c:pt idx="8">
                  <c:v>9</c:v>
                </c:pt>
                <c:pt idx="9">
                  <c:v>10</c:v>
                </c:pt>
                <c:pt idx="10">
                  <c:v>15</c:v>
                </c:pt>
                <c:pt idx="11">
                  <c:v>20</c:v>
                </c:pt>
                <c:pt idx="12">
                  <c:v>25</c:v>
                </c:pt>
              </c:numCache>
            </c:numRef>
          </c:xVal>
          <c:yVal>
            <c:numRef>
              <c:f>'Chloride Diffusion Coefficient'!$D$17:$P$17</c:f>
              <c:numCache>
                <c:formatCode>0.000</c:formatCode>
                <c:ptCount val="13"/>
                <c:pt idx="0">
                  <c:v>0.36799999999999999</c:v>
                </c:pt>
                <c:pt idx="1">
                  <c:v>0.45</c:v>
                </c:pt>
                <c:pt idx="2">
                  <c:v>0.41</c:v>
                </c:pt>
                <c:pt idx="3">
                  <c:v>0.32600000000000001</c:v>
                </c:pt>
                <c:pt idx="4">
                  <c:v>0.26600000000000001</c:v>
                </c:pt>
                <c:pt idx="5">
                  <c:v>0.23100000000000001</c:v>
                </c:pt>
                <c:pt idx="6">
                  <c:v>0.17499999999999999</c:v>
                </c:pt>
                <c:pt idx="7">
                  <c:v>0.183</c:v>
                </c:pt>
                <c:pt idx="8">
                  <c:v>0.13200000000000001</c:v>
                </c:pt>
                <c:pt idx="9">
                  <c:v>0.124</c:v>
                </c:pt>
                <c:pt idx="10">
                  <c:v>0.11700000000000001</c:v>
                </c:pt>
                <c:pt idx="11">
                  <c:v>0.08</c:v>
                </c:pt>
                <c:pt idx="12">
                  <c:v>7.8E-2</c:v>
                </c:pt>
              </c:numCache>
            </c:numRef>
          </c:yVal>
          <c:smooth val="1"/>
        </c:ser>
        <c:ser>
          <c:idx val="1"/>
          <c:order val="1"/>
          <c:tx>
            <c:strRef>
              <c:f>'Chloride Diffusion Coefficient'!$B$18</c:f>
              <c:strCache>
                <c:ptCount val="1"/>
                <c:pt idx="0">
                  <c:v>Fit Data to Cs, Dapp,C</c:v>
                </c:pt>
              </c:strCache>
            </c:strRef>
          </c:tx>
          <c:marker>
            <c:symbol val="none"/>
          </c:marker>
          <c:xVal>
            <c:numRef>
              <c:f>'Chloride Diffusion Coefficient'!$D$16:$P$16</c:f>
              <c:numCache>
                <c:formatCode>General</c:formatCode>
                <c:ptCount val="13"/>
                <c:pt idx="0">
                  <c:v>1</c:v>
                </c:pt>
                <c:pt idx="1">
                  <c:v>2</c:v>
                </c:pt>
                <c:pt idx="2">
                  <c:v>3</c:v>
                </c:pt>
                <c:pt idx="3">
                  <c:v>4</c:v>
                </c:pt>
                <c:pt idx="4">
                  <c:v>5</c:v>
                </c:pt>
                <c:pt idx="5">
                  <c:v>6</c:v>
                </c:pt>
                <c:pt idx="6">
                  <c:v>7</c:v>
                </c:pt>
                <c:pt idx="7">
                  <c:v>8</c:v>
                </c:pt>
                <c:pt idx="8">
                  <c:v>9</c:v>
                </c:pt>
                <c:pt idx="9">
                  <c:v>10</c:v>
                </c:pt>
                <c:pt idx="10">
                  <c:v>15</c:v>
                </c:pt>
                <c:pt idx="11">
                  <c:v>20</c:v>
                </c:pt>
                <c:pt idx="12">
                  <c:v>25</c:v>
                </c:pt>
              </c:numCache>
            </c:numRef>
          </c:xVal>
          <c:yVal>
            <c:numRef>
              <c:f>'Chloride Diffusion Coefficient'!$D$18:$P$18</c:f>
              <c:numCache>
                <c:formatCode>0.000</c:formatCode>
                <c:ptCount val="13"/>
                <c:pt idx="0">
                  <c:v>0.5303249944852686</c:v>
                </c:pt>
                <c:pt idx="1">
                  <c:v>0.45819498639024708</c:v>
                </c:pt>
                <c:pt idx="2">
                  <c:v>0.39060959821830782</c:v>
                </c:pt>
                <c:pt idx="3">
                  <c:v>0.3293099404939695</c:v>
                </c:pt>
                <c:pt idx="4">
                  <c:v>0.27549142924176351</c:v>
                </c:pt>
                <c:pt idx="5">
                  <c:v>0.2297537960347571</c:v>
                </c:pt>
                <c:pt idx="6">
                  <c:v>0.19212814257150593</c:v>
                </c:pt>
                <c:pt idx="7">
                  <c:v>0.16216669809966128</c:v>
                </c:pt>
                <c:pt idx="8">
                  <c:v>0.1390721352003832</c:v>
                </c:pt>
                <c:pt idx="9">
                  <c:v>0.1218405584926619</c:v>
                </c:pt>
                <c:pt idx="10">
                  <c:v>8.8503200444353683E-2</c:v>
                </c:pt>
                <c:pt idx="11">
                  <c:v>8.5157565769907712E-2</c:v>
                </c:pt>
                <c:pt idx="12">
                  <c:v>8.5003279202504792E-2</c:v>
                </c:pt>
              </c:numCache>
            </c:numRef>
          </c:yVal>
          <c:smooth val="1"/>
        </c:ser>
        <c:dLbls>
          <c:showLegendKey val="0"/>
          <c:showVal val="0"/>
          <c:showCatName val="0"/>
          <c:showSerName val="0"/>
          <c:showPercent val="0"/>
          <c:showBubbleSize val="0"/>
        </c:dLbls>
        <c:axId val="267742080"/>
        <c:axId val="267741688"/>
      </c:scatterChart>
      <c:valAx>
        <c:axId val="267742080"/>
        <c:scaling>
          <c:orientation val="minMax"/>
        </c:scaling>
        <c:delete val="0"/>
        <c:axPos val="b"/>
        <c:title>
          <c:tx>
            <c:rich>
              <a:bodyPr/>
              <a:lstStyle/>
              <a:p>
                <a:pPr>
                  <a:defRPr/>
                </a:pPr>
                <a:r>
                  <a:rPr lang="en-US"/>
                  <a:t>Depth</a:t>
                </a:r>
                <a:r>
                  <a:rPr lang="en-US" baseline="0"/>
                  <a:t> below exposed surface, mm</a:t>
                </a:r>
                <a:endParaRPr lang="en-US"/>
              </a:p>
            </c:rich>
          </c:tx>
          <c:layout/>
          <c:overlay val="0"/>
        </c:title>
        <c:numFmt formatCode="General" sourceLinked="1"/>
        <c:majorTickMark val="out"/>
        <c:minorTickMark val="none"/>
        <c:tickLblPos val="nextTo"/>
        <c:crossAx val="267741688"/>
        <c:crosses val="autoZero"/>
        <c:crossBetween val="midCat"/>
      </c:valAx>
      <c:valAx>
        <c:axId val="267741688"/>
        <c:scaling>
          <c:orientation val="minMax"/>
        </c:scaling>
        <c:delete val="0"/>
        <c:axPos val="l"/>
        <c:majorGridlines/>
        <c:title>
          <c:tx>
            <c:rich>
              <a:bodyPr rot="-5400000" vert="horz"/>
              <a:lstStyle/>
              <a:p>
                <a:pPr>
                  <a:defRPr/>
                </a:pPr>
                <a:r>
                  <a:rPr lang="en-US"/>
                  <a:t>Chloride Concentration, [mass %]</a:t>
                </a:r>
              </a:p>
            </c:rich>
          </c:tx>
          <c:layout/>
          <c:overlay val="0"/>
        </c:title>
        <c:numFmt formatCode="0.000" sourceLinked="1"/>
        <c:majorTickMark val="out"/>
        <c:minorTickMark val="none"/>
        <c:tickLblPos val="nextTo"/>
        <c:crossAx val="267742080"/>
        <c:crosses val="autoZero"/>
        <c:crossBetween val="midCat"/>
      </c:valAx>
      <c:spPr>
        <a:noFill/>
      </c:spPr>
    </c:plotArea>
    <c:legend>
      <c:legendPos val="r"/>
      <c:layout/>
      <c:overlay val="1"/>
    </c:legend>
    <c:plotVisOnly val="1"/>
    <c:dispBlanksAs val="gap"/>
    <c:showDLblsOverMax val="0"/>
  </c:chart>
  <c:spPr>
    <a:noFill/>
    <a:ln w="19050">
      <a:solidFill>
        <a:schemeClr val="tx1"/>
      </a:solidFill>
    </a:ln>
  </c:spPr>
  <c:printSettings>
    <c:headerFooter/>
    <c:pageMargins b="0.75000000000000044" l="0.7000000000000004" r="0.7000000000000004" t="0.75000000000000044" header="0.30000000000000021" footer="0.30000000000000021"/>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4</xdr:col>
      <xdr:colOff>203454</xdr:colOff>
      <xdr:row>19</xdr:row>
      <xdr:rowOff>189888</xdr:rowOff>
    </xdr:from>
    <xdr:to>
      <xdr:col>16</xdr:col>
      <xdr:colOff>417877</xdr:colOff>
      <xdr:row>31</xdr:row>
      <xdr:rowOff>116833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8</xdr:col>
          <xdr:colOff>60960</xdr:colOff>
          <xdr:row>21</xdr:row>
          <xdr:rowOff>68580</xdr:rowOff>
        </xdr:from>
        <xdr:to>
          <xdr:col>13</xdr:col>
          <xdr:colOff>121920</xdr:colOff>
          <xdr:row>23</xdr:row>
          <xdr:rowOff>160020</xdr:rowOff>
        </xdr:to>
        <xdr:sp macro="" textlink="">
          <xdr:nvSpPr>
            <xdr:cNvPr id="7171" name="Object 3" hidden="1">
              <a:extLst>
                <a:ext uri="{63B3BB69-23CF-44E3-9099-C40C66FF867C}">
                  <a14:compatExt spid="_x0000_s717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editAs="oneCell">
    <xdr:from>
      <xdr:col>5</xdr:col>
      <xdr:colOff>457200</xdr:colOff>
      <xdr:row>0</xdr:row>
      <xdr:rowOff>76200</xdr:rowOff>
    </xdr:from>
    <xdr:to>
      <xdr:col>10</xdr:col>
      <xdr:colOff>289085</xdr:colOff>
      <xdr:row>0</xdr:row>
      <xdr:rowOff>716280</xdr:rowOff>
    </xdr:to>
    <xdr:pic>
      <xdr:nvPicPr>
        <xdr:cNvPr id="6" name="Picture 5"/>
        <xdr:cNvPicPr>
          <a:picLocks noChangeAspect="1"/>
        </xdr:cNvPicPr>
      </xdr:nvPicPr>
      <xdr:blipFill>
        <a:blip xmlns:r="http://schemas.openxmlformats.org/officeDocument/2006/relationships" r:embed="rId2"/>
        <a:stretch>
          <a:fillRect/>
        </a:stretch>
      </xdr:blipFill>
      <xdr:spPr>
        <a:xfrm>
          <a:off x="4362450" y="76200"/>
          <a:ext cx="2879885" cy="6400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4"/>
  <sheetViews>
    <sheetView tabSelected="1" view="pageLayout" zoomScale="75" zoomScaleNormal="100" zoomScalePageLayoutView="75" workbookViewId="0">
      <selection activeCell="A4" sqref="A4:Q9"/>
    </sheetView>
  </sheetViews>
  <sheetFormatPr defaultRowHeight="14.4" x14ac:dyDescent="0.3"/>
  <cols>
    <col min="1" max="1" width="9.109375" bestFit="1" customWidth="1"/>
    <col min="2" max="2" width="19.5546875" bestFit="1" customWidth="1"/>
    <col min="4" max="16" width="8.6640625" customWidth="1"/>
    <col min="17" max="17" width="9.6640625" bestFit="1" customWidth="1"/>
  </cols>
  <sheetData>
    <row r="1" spans="1:17" ht="67.5" customHeight="1" x14ac:dyDescent="0.3">
      <c r="A1" s="41"/>
      <c r="B1" s="41"/>
      <c r="C1" s="41"/>
      <c r="D1" s="41"/>
      <c r="E1" s="41"/>
      <c r="F1" s="41"/>
      <c r="G1" s="41"/>
      <c r="H1" s="41"/>
      <c r="I1" s="41"/>
      <c r="J1" s="41"/>
      <c r="K1" s="41"/>
      <c r="L1" s="41"/>
      <c r="M1" s="41"/>
      <c r="N1" s="41"/>
      <c r="O1" s="41"/>
      <c r="P1" s="41"/>
      <c r="Q1" s="41"/>
    </row>
    <row r="2" spans="1:17" ht="21" x14ac:dyDescent="0.4">
      <c r="A2" s="38" t="s">
        <v>19</v>
      </c>
      <c r="B2" s="38"/>
      <c r="C2" s="38"/>
      <c r="D2" s="38"/>
      <c r="E2" s="38"/>
      <c r="F2" s="38"/>
      <c r="G2" s="38"/>
      <c r="H2" s="38"/>
      <c r="I2" s="38"/>
      <c r="J2" s="38"/>
      <c r="K2" s="38"/>
      <c r="L2" s="38"/>
      <c r="M2" s="38"/>
      <c r="N2" s="38"/>
      <c r="O2" s="38"/>
      <c r="P2" s="38"/>
      <c r="Q2" s="38"/>
    </row>
    <row r="3" spans="1:17" ht="15" customHeight="1" x14ac:dyDescent="0.4">
      <c r="A3" s="36"/>
      <c r="B3" s="36"/>
      <c r="C3" s="36"/>
      <c r="D3" s="36"/>
      <c r="E3" s="36"/>
      <c r="F3" s="36"/>
      <c r="G3" s="36"/>
      <c r="H3" s="36"/>
      <c r="I3" s="36"/>
      <c r="J3" s="36"/>
      <c r="K3" s="36"/>
      <c r="L3" s="36"/>
      <c r="M3" s="36"/>
      <c r="N3" s="36"/>
      <c r="O3" s="36"/>
      <c r="P3" s="36"/>
      <c r="Q3" s="36"/>
    </row>
    <row r="4" spans="1:17" ht="15" customHeight="1" x14ac:dyDescent="0.3">
      <c r="A4" s="39" t="s">
        <v>27</v>
      </c>
      <c r="B4" s="39"/>
      <c r="C4" s="39"/>
      <c r="D4" s="39"/>
      <c r="E4" s="39"/>
      <c r="F4" s="39"/>
      <c r="G4" s="39"/>
      <c r="H4" s="39"/>
      <c r="I4" s="39"/>
      <c r="J4" s="39"/>
      <c r="K4" s="39"/>
      <c r="L4" s="39"/>
      <c r="M4" s="39"/>
      <c r="N4" s="39"/>
      <c r="O4" s="39"/>
      <c r="P4" s="39"/>
      <c r="Q4" s="39"/>
    </row>
    <row r="5" spans="1:17" ht="15" customHeight="1" x14ac:dyDescent="0.3">
      <c r="A5" s="39"/>
      <c r="B5" s="39"/>
      <c r="C5" s="39"/>
      <c r="D5" s="39"/>
      <c r="E5" s="39"/>
      <c r="F5" s="39"/>
      <c r="G5" s="39"/>
      <c r="H5" s="39"/>
      <c r="I5" s="39"/>
      <c r="J5" s="39"/>
      <c r="K5" s="39"/>
      <c r="L5" s="39"/>
      <c r="M5" s="39"/>
      <c r="N5" s="39"/>
      <c r="O5" s="39"/>
      <c r="P5" s="39"/>
      <c r="Q5" s="39"/>
    </row>
    <row r="6" spans="1:17" ht="15" customHeight="1" x14ac:dyDescent="0.3">
      <c r="A6" s="40"/>
      <c r="B6" s="40"/>
      <c r="C6" s="40"/>
      <c r="D6" s="40"/>
      <c r="E6" s="40"/>
      <c r="F6" s="40"/>
      <c r="G6" s="40"/>
      <c r="H6" s="40"/>
      <c r="I6" s="40"/>
      <c r="J6" s="40"/>
      <c r="K6" s="40"/>
      <c r="L6" s="40"/>
      <c r="M6" s="40"/>
      <c r="N6" s="40"/>
      <c r="O6" s="40"/>
      <c r="P6" s="40"/>
      <c r="Q6" s="40"/>
    </row>
    <row r="7" spans="1:17" ht="15" customHeight="1" x14ac:dyDescent="0.3">
      <c r="A7" s="40"/>
      <c r="B7" s="40"/>
      <c r="C7" s="40"/>
      <c r="D7" s="40"/>
      <c r="E7" s="40"/>
      <c r="F7" s="40"/>
      <c r="G7" s="40"/>
      <c r="H7" s="40"/>
      <c r="I7" s="40"/>
      <c r="J7" s="40"/>
      <c r="K7" s="40"/>
      <c r="L7" s="40"/>
      <c r="M7" s="40"/>
      <c r="N7" s="40"/>
      <c r="O7" s="40"/>
      <c r="P7" s="40"/>
      <c r="Q7" s="40"/>
    </row>
    <row r="8" spans="1:17" ht="15" customHeight="1" x14ac:dyDescent="0.3">
      <c r="A8" s="40"/>
      <c r="B8" s="40"/>
      <c r="C8" s="40"/>
      <c r="D8" s="40"/>
      <c r="E8" s="40"/>
      <c r="F8" s="40"/>
      <c r="G8" s="40"/>
      <c r="H8" s="40"/>
      <c r="I8" s="40"/>
      <c r="J8" s="40"/>
      <c r="K8" s="40"/>
      <c r="L8" s="40"/>
      <c r="M8" s="40"/>
      <c r="N8" s="40"/>
      <c r="O8" s="40"/>
      <c r="P8" s="40"/>
      <c r="Q8" s="40"/>
    </row>
    <row r="9" spans="1:17" ht="15" customHeight="1" x14ac:dyDescent="0.3">
      <c r="A9" s="40"/>
      <c r="B9" s="40"/>
      <c r="C9" s="40"/>
      <c r="D9" s="40"/>
      <c r="E9" s="40"/>
      <c r="F9" s="40"/>
      <c r="G9" s="40"/>
      <c r="H9" s="40"/>
      <c r="I9" s="40"/>
      <c r="J9" s="40"/>
      <c r="K9" s="40"/>
      <c r="L9" s="40"/>
      <c r="M9" s="40"/>
      <c r="N9" s="40"/>
      <c r="O9" s="40"/>
      <c r="P9" s="40"/>
      <c r="Q9" s="40"/>
    </row>
    <row r="10" spans="1:17" ht="15" customHeight="1" x14ac:dyDescent="0.3">
      <c r="A10" s="37"/>
      <c r="B10" s="37"/>
      <c r="C10" s="37"/>
      <c r="D10" s="37"/>
      <c r="E10" s="37"/>
      <c r="F10" s="37"/>
      <c r="G10" s="37"/>
      <c r="H10" s="37"/>
      <c r="I10" s="37"/>
      <c r="J10" s="37"/>
      <c r="K10" s="37"/>
      <c r="L10" s="37"/>
      <c r="M10" s="37"/>
      <c r="N10" s="37"/>
      <c r="O10" s="37"/>
      <c r="P10" s="37"/>
      <c r="Q10" s="37"/>
    </row>
    <row r="11" spans="1:17" ht="15" customHeight="1" x14ac:dyDescent="0.4">
      <c r="A11" s="36"/>
      <c r="B11" s="36"/>
      <c r="C11" s="36"/>
      <c r="D11" s="36"/>
      <c r="E11" s="36"/>
      <c r="F11" s="36"/>
      <c r="G11" s="36"/>
      <c r="H11" s="36"/>
      <c r="I11" s="36"/>
      <c r="J11" s="36"/>
      <c r="K11" s="36"/>
      <c r="L11" s="36"/>
      <c r="M11" s="36"/>
      <c r="N11" s="36"/>
      <c r="O11" s="36"/>
      <c r="P11" s="36"/>
      <c r="Q11" s="36"/>
    </row>
    <row r="12" spans="1:17" x14ac:dyDescent="0.3">
      <c r="A12" s="24" t="s">
        <v>26</v>
      </c>
      <c r="B12" s="25">
        <v>35389</v>
      </c>
    </row>
    <row r="13" spans="1:17" x14ac:dyDescent="0.3">
      <c r="B13" t="s">
        <v>20</v>
      </c>
      <c r="C13" s="9" t="s">
        <v>21</v>
      </c>
    </row>
    <row r="14" spans="1:17" x14ac:dyDescent="0.3">
      <c r="B14" t="s">
        <v>22</v>
      </c>
      <c r="C14" s="11" t="s">
        <v>23</v>
      </c>
      <c r="D14" s="10"/>
      <c r="E14" s="11"/>
      <c r="G14" s="10"/>
      <c r="H14" s="10"/>
      <c r="I14" s="10"/>
      <c r="K14" s="10"/>
      <c r="L14" s="10"/>
      <c r="M14" s="10"/>
    </row>
    <row r="15" spans="1:17" ht="15" thickBot="1" x14ac:dyDescent="0.35">
      <c r="C15" s="1"/>
      <c r="D15" s="1"/>
      <c r="E15" s="1"/>
    </row>
    <row r="16" spans="1:17" x14ac:dyDescent="0.3">
      <c r="A16" s="6" t="s">
        <v>14</v>
      </c>
      <c r="B16" s="14" t="s">
        <v>15</v>
      </c>
      <c r="C16" s="14" t="s">
        <v>16</v>
      </c>
      <c r="D16" s="15">
        <v>1</v>
      </c>
      <c r="E16" s="15">
        <v>2</v>
      </c>
      <c r="F16" s="15">
        <v>3</v>
      </c>
      <c r="G16" s="15">
        <v>4</v>
      </c>
      <c r="H16" s="15">
        <v>5</v>
      </c>
      <c r="I16" s="15">
        <v>6</v>
      </c>
      <c r="J16" s="15">
        <v>7</v>
      </c>
      <c r="K16" s="15">
        <v>8</v>
      </c>
      <c r="L16" s="15">
        <v>9</v>
      </c>
      <c r="M16" s="15">
        <v>10</v>
      </c>
      <c r="N16" s="15">
        <v>15</v>
      </c>
      <c r="O16" s="15">
        <v>20</v>
      </c>
      <c r="P16" s="15">
        <v>25</v>
      </c>
      <c r="Q16" s="7"/>
    </row>
    <row r="17" spans="1:17" ht="15.6" x14ac:dyDescent="0.35">
      <c r="A17" s="3" t="s">
        <v>12</v>
      </c>
      <c r="B17" s="2" t="s">
        <v>17</v>
      </c>
      <c r="C17" s="2" t="s">
        <v>1</v>
      </c>
      <c r="D17" s="12">
        <v>0.36799999999999999</v>
      </c>
      <c r="E17" s="12">
        <v>0.45</v>
      </c>
      <c r="F17" s="12">
        <v>0.41</v>
      </c>
      <c r="G17" s="12">
        <v>0.32600000000000001</v>
      </c>
      <c r="H17" s="12">
        <v>0.26600000000000001</v>
      </c>
      <c r="I17" s="12">
        <v>0.23100000000000001</v>
      </c>
      <c r="J17" s="12">
        <v>0.17499999999999999</v>
      </c>
      <c r="K17" s="12">
        <v>0.183</v>
      </c>
      <c r="L17" s="12">
        <v>0.13200000000000001</v>
      </c>
      <c r="M17" s="12">
        <v>0.124</v>
      </c>
      <c r="N17" s="12">
        <v>0.11700000000000001</v>
      </c>
      <c r="O17" s="12">
        <v>0.08</v>
      </c>
      <c r="P17" s="12">
        <v>7.8E-2</v>
      </c>
      <c r="Q17" s="4"/>
    </row>
    <row r="18" spans="1:17" ht="16.8" x14ac:dyDescent="0.35">
      <c r="A18" s="3" t="s">
        <v>13</v>
      </c>
      <c r="B18" s="2" t="s">
        <v>18</v>
      </c>
      <c r="C18" s="2" t="s">
        <v>1</v>
      </c>
      <c r="D18" s="13">
        <f t="shared" ref="D18:P18" si="0">$D$20+($D$23-$D$20)*(1-ERF(D16/(2*SQRT($D$24*$D$22))))</f>
        <v>0.5303249944852686</v>
      </c>
      <c r="E18" s="13">
        <f t="shared" si="0"/>
        <v>0.45819498639024708</v>
      </c>
      <c r="F18" s="13">
        <f t="shared" si="0"/>
        <v>0.39060959821830782</v>
      </c>
      <c r="G18" s="13">
        <f t="shared" si="0"/>
        <v>0.3293099404939695</v>
      </c>
      <c r="H18" s="13">
        <f t="shared" si="0"/>
        <v>0.27549142924176351</v>
      </c>
      <c r="I18" s="13">
        <f t="shared" si="0"/>
        <v>0.2297537960347571</v>
      </c>
      <c r="J18" s="13">
        <f t="shared" si="0"/>
        <v>0.19212814257150593</v>
      </c>
      <c r="K18" s="13">
        <f t="shared" si="0"/>
        <v>0.16216669809966128</v>
      </c>
      <c r="L18" s="13">
        <f t="shared" si="0"/>
        <v>0.1390721352003832</v>
      </c>
      <c r="M18" s="13">
        <f t="shared" si="0"/>
        <v>0.1218405584926619</v>
      </c>
      <c r="N18" s="13">
        <f t="shared" si="0"/>
        <v>8.8503200444353683E-2</v>
      </c>
      <c r="O18" s="13">
        <f t="shared" si="0"/>
        <v>8.5157565769907712E-2</v>
      </c>
      <c r="P18" s="13">
        <f t="shared" si="0"/>
        <v>8.5003279202504792E-2</v>
      </c>
      <c r="Q18" s="4" t="s">
        <v>0</v>
      </c>
    </row>
    <row r="19" spans="1:17" ht="17.399999999999999" thickBot="1" x14ac:dyDescent="0.4">
      <c r="A19" s="17" t="s">
        <v>24</v>
      </c>
      <c r="B19" s="18" t="s">
        <v>25</v>
      </c>
      <c r="C19" s="18"/>
      <c r="D19" s="19"/>
      <c r="E19" s="26">
        <f t="shared" ref="E19:P19" si="1">(E17-E18)^2</f>
        <v>6.7157801936334742E-5</v>
      </c>
      <c r="F19" s="26">
        <f t="shared" si="1"/>
        <v>3.7598768125545037E-4</v>
      </c>
      <c r="G19" s="26">
        <f t="shared" si="1"/>
        <v>1.0955706073618976E-5</v>
      </c>
      <c r="H19" s="26">
        <f t="shared" si="1"/>
        <v>9.0087229051403136E-5</v>
      </c>
      <c r="I19" s="26">
        <f t="shared" si="1"/>
        <v>1.5530243229871637E-6</v>
      </c>
      <c r="J19" s="26">
        <f t="shared" si="1"/>
        <v>2.9337326794983407E-4</v>
      </c>
      <c r="K19" s="26">
        <f t="shared" si="1"/>
        <v>4.3402646807065689E-4</v>
      </c>
      <c r="L19" s="26">
        <f t="shared" si="1"/>
        <v>5.0015096292498973E-5</v>
      </c>
      <c r="M19" s="26">
        <f t="shared" si="1"/>
        <v>4.6631876236146463E-6</v>
      </c>
      <c r="N19" s="26">
        <f t="shared" si="1"/>
        <v>8.1206758491468448E-4</v>
      </c>
      <c r="O19" s="26">
        <f t="shared" si="1"/>
        <v>2.6600484670923708E-5</v>
      </c>
      <c r="P19" s="26">
        <f t="shared" si="1"/>
        <v>4.9045919588236155E-5</v>
      </c>
      <c r="Q19" s="27">
        <f>SUM(E19:P19)</f>
        <v>2.2155334517502427E-3</v>
      </c>
    </row>
    <row r="20" spans="1:17" ht="30" thickBot="1" x14ac:dyDescent="0.4">
      <c r="A20" s="30" t="s">
        <v>10</v>
      </c>
      <c r="B20" s="31" t="s">
        <v>11</v>
      </c>
      <c r="C20" s="32" t="s">
        <v>1</v>
      </c>
      <c r="D20" s="33">
        <v>8.5000000000000006E-2</v>
      </c>
    </row>
    <row r="21" spans="1:17" ht="15" thickBot="1" x14ac:dyDescent="0.35">
      <c r="A21" s="8"/>
      <c r="B21" s="28"/>
      <c r="C21" s="28"/>
      <c r="D21" s="34"/>
    </row>
    <row r="22" spans="1:17" x14ac:dyDescent="0.3">
      <c r="A22" s="6" t="s">
        <v>5</v>
      </c>
      <c r="B22" s="21" t="s">
        <v>6</v>
      </c>
      <c r="C22" s="14" t="s">
        <v>4</v>
      </c>
      <c r="D22" s="35">
        <v>1</v>
      </c>
    </row>
    <row r="23" spans="1:17" ht="29.4" x14ac:dyDescent="0.35">
      <c r="A23" s="3" t="s">
        <v>9</v>
      </c>
      <c r="B23" s="20" t="s">
        <v>2</v>
      </c>
      <c r="C23" s="2" t="s">
        <v>1</v>
      </c>
      <c r="D23" s="23">
        <v>0.6048406563168055</v>
      </c>
    </row>
    <row r="24" spans="1:17" ht="30" thickBot="1" x14ac:dyDescent="0.4">
      <c r="A24" s="5" t="s">
        <v>8</v>
      </c>
      <c r="B24" s="22" t="s">
        <v>3</v>
      </c>
      <c r="C24" s="16" t="s">
        <v>7</v>
      </c>
      <c r="D24" s="29">
        <v>15.32436167516439</v>
      </c>
    </row>
  </sheetData>
  <mergeCells count="3">
    <mergeCell ref="A2:Q2"/>
    <mergeCell ref="A4:Q9"/>
    <mergeCell ref="A1:Q1"/>
  </mergeCells>
  <pageMargins left="0.45" right="0.45" top="0.75" bottom="0.75" header="0.3" footer="0.3"/>
  <pageSetup scale="80" fitToHeight="0" orientation="landscape" r:id="rId1"/>
  <headerFooter>
    <oddHeader>&amp;C
&amp;G</oddHeader>
  </headerFooter>
  <drawing r:id="rId2"/>
  <legacyDrawing r:id="rId3"/>
  <legacyDrawingHF r:id="rId4"/>
  <oleObjects>
    <mc:AlternateContent xmlns:mc="http://schemas.openxmlformats.org/markup-compatibility/2006">
      <mc:Choice Requires="x14">
        <oleObject progId="Equation.3" shapeId="7171" r:id="rId5">
          <objectPr defaultSize="0" autoPict="0" r:id="rId6">
            <anchor moveWithCells="1">
              <from>
                <xdr:col>8</xdr:col>
                <xdr:colOff>60960</xdr:colOff>
                <xdr:row>21</xdr:row>
                <xdr:rowOff>68580</xdr:rowOff>
              </from>
              <to>
                <xdr:col>13</xdr:col>
                <xdr:colOff>121920</xdr:colOff>
                <xdr:row>23</xdr:row>
                <xdr:rowOff>160020</xdr:rowOff>
              </to>
            </anchor>
          </objectPr>
        </oleObject>
      </mc:Choice>
      <mc:Fallback>
        <oleObject progId="Equation.3" shapeId="7171"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FF6F7467BF2BB4E81AE1A49DAEFE632" ma:contentTypeVersion="1" ma:contentTypeDescription="Create a new document." ma:contentTypeScope="" ma:versionID="5ad88b801fd9e6be6d4163d526c19a86">
  <xsd:schema xmlns:xsd="http://www.w3.org/2001/XMLSchema" xmlns:xs="http://www.w3.org/2001/XMLSchema" xmlns:p="http://schemas.microsoft.com/office/2006/metadata/properties" xmlns:ns1="http://schemas.microsoft.com/sharepoint/v3" targetNamespace="http://schemas.microsoft.com/office/2006/metadata/properties" ma:root="true" ma:fieldsID="7eb741f30fcdd1d6053161891e09045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D7F5E9-821C-4F8F-947E-4C66ED3F379A}"/>
</file>

<file path=customXml/itemProps2.xml><?xml version="1.0" encoding="utf-8"?>
<ds:datastoreItem xmlns:ds="http://schemas.openxmlformats.org/officeDocument/2006/customXml" ds:itemID="{82C4F36D-3A49-4AD0-BF8D-6F1ACDF13EE2}"/>
</file>

<file path=customXml/itemProps3.xml><?xml version="1.0" encoding="utf-8"?>
<ds:datastoreItem xmlns:ds="http://schemas.openxmlformats.org/officeDocument/2006/customXml" ds:itemID="{ED5394AB-7678-442F-ABEB-5123B9EE1E8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Chloride Diffusion Coefficient</vt:lpstr>
      <vt:lpstr>Sheet3</vt:lpstr>
    </vt:vector>
  </TitlesOfParts>
  <Company>CH2M HILL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Mike Bartholomew</dc:creator>
  <cp:lastModifiedBy>Martinez, Natalia/DCA</cp:lastModifiedBy>
  <cp:lastPrinted>2015-10-27T17:34:40Z</cp:lastPrinted>
  <dcterms:created xsi:type="dcterms:W3CDTF">2010-10-15T05:36:05Z</dcterms:created>
  <dcterms:modified xsi:type="dcterms:W3CDTF">2015-11-16T16:16:31Z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0x0101008FF6F7467BF2BB4E81AE1A49DAEFE632</vt:lpwstr>
  </property>
</Properties>
</file>